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765" windowWidth="15480" windowHeight="9825" activeTab="0"/>
  </bookViews>
  <sheets>
    <sheet name="NEK 300k" sheetId="1" r:id="rId1"/>
  </sheets>
  <definedNames>
    <definedName name="_xlnm.Print_Titles" localSheetId="0">'NEK 300k'!$1:$1</definedName>
  </definedNames>
  <calcPr fullCalcOnLoad="1"/>
</workbook>
</file>

<file path=xl/sharedStrings.xml><?xml version="1.0" encoding="utf-8"?>
<sst xmlns="http://schemas.openxmlformats.org/spreadsheetml/2006/main" count="258" uniqueCount="147">
  <si>
    <t>Pt-to-Pt Mileage</t>
  </si>
  <si>
    <t>Cumulative Mileage</t>
  </si>
  <si>
    <t>Control-to-Control Mileage</t>
  </si>
  <si>
    <t>R</t>
  </si>
  <si>
    <t>SO</t>
  </si>
  <si>
    <t>{T} L</t>
  </si>
  <si>
    <t>BR</t>
  </si>
  <si>
    <t>L</t>
  </si>
  <si>
    <t>Imm R</t>
  </si>
  <si>
    <t>{T} R</t>
  </si>
  <si>
    <t>BL</t>
  </si>
  <si>
    <t>Imm L</t>
  </si>
  <si>
    <t>Left</t>
  </si>
  <si>
    <t>Directions Key</t>
  </si>
  <si>
    <t>Bear Left</t>
  </si>
  <si>
    <t>Right</t>
  </si>
  <si>
    <t xml:space="preserve">BR </t>
  </si>
  <si>
    <t>Bear Right</t>
  </si>
  <si>
    <t>Straight On</t>
  </si>
  <si>
    <t>Right at T Intersection</t>
  </si>
  <si>
    <t>Left at T Intersection</t>
  </si>
  <si>
    <t>Immediate Left</t>
  </si>
  <si>
    <t>Immediate Right</t>
  </si>
  <si>
    <t>Direction</t>
  </si>
  <si>
    <t>Description</t>
  </si>
  <si>
    <t>into control</t>
  </si>
  <si>
    <t>X</t>
  </si>
  <si>
    <t>TFL</t>
  </si>
  <si>
    <t>Traffic Light</t>
  </si>
  <si>
    <t>Cross</t>
  </si>
  <si>
    <t>SS</t>
  </si>
  <si>
    <t>Stop Sign</t>
  </si>
  <si>
    <t>To Remain On</t>
  </si>
  <si>
    <t xml:space="preserve">TRO </t>
  </si>
  <si>
    <t>1st L</t>
  </si>
  <si>
    <t>Imm BR</t>
  </si>
  <si>
    <t>U</t>
  </si>
  <si>
    <t>U-turn</t>
  </si>
  <si>
    <t>Opens:  06hr00               Closes:  07hr00</t>
  </si>
  <si>
    <t>Control #1, 28 Colonial Drive, Montpelier, VT</t>
  </si>
  <si>
    <t>out of control onto Colonial Drive</t>
  </si>
  <si>
    <t>@ Circle TRO Main Street (1st exit in circle)</t>
  </si>
  <si>
    <t>TRO Main Street</t>
  </si>
  <si>
    <t>@ Y onto County Road</t>
  </si>
  <si>
    <t>@ SS onto VT-14 North; unmarked</t>
  </si>
  <si>
    <t>@ SS onto VT-15 East</t>
  </si>
  <si>
    <t>TRO on VT-15 East</t>
  </si>
  <si>
    <t>onto VT-16 North; follow sign for Barton &amp; Glover</t>
  </si>
  <si>
    <t>East Main Street; follow sign for Stannard</t>
  </si>
  <si>
    <t>@ SS onto Vail Drive</t>
  </si>
  <si>
    <t>@ SS onto College Road</t>
  </si>
  <si>
    <t>@ SS onto Center Street</t>
  </si>
  <si>
    <t>@ TFL onto US-5 South; follow sign for Lyndonville</t>
  </si>
  <si>
    <t>1st R</t>
  </si>
  <si>
    <t>Control #2, Nick's Gas N Go, Lyndonville, VT</t>
  </si>
  <si>
    <t>RR - Caution!</t>
  </si>
  <si>
    <t>@ SS TRO Darling Hill Road</t>
  </si>
  <si>
    <t>@ Y TRO Darling Hill Road; portions dirt</t>
  </si>
  <si>
    <t>@ SS onto Burke Hollow Road</t>
  </si>
  <si>
    <t>TRO Burke Hollow Road; Bear right - do not follow Bugbee Crossing Road on left!</t>
  </si>
  <si>
    <t>TRO Burke Hollow Road; Bear left - do not follow Sugarhouse Road on right!</t>
  </si>
  <si>
    <t>@ SS onto VT-5A North; West Burke Fire Dept @ intersection on left</t>
  </si>
  <si>
    <r>
      <t xml:space="preserve">Durgin Road; unmarked, on descent - </t>
    </r>
    <r>
      <rPr>
        <b/>
        <sz val="10"/>
        <color indexed="63"/>
        <rFont val="Arial"/>
        <family val="2"/>
      </rPr>
      <t>easy to miss!</t>
    </r>
    <r>
      <rPr>
        <sz val="10"/>
        <color indexed="63"/>
        <rFont val="Arial"/>
        <family val="2"/>
      </rPr>
      <t xml:space="preserve">  Immediately cross bridge over river on Durgin Road</t>
    </r>
  </si>
  <si>
    <t>TRO Durgin Road becomes South Gore Road</t>
  </si>
  <si>
    <t>@ SS onto North Gore Road; dirt road next 4.6 miles</t>
  </si>
  <si>
    <r>
      <t>TRO Main Street;</t>
    </r>
    <r>
      <rPr>
        <b/>
        <sz val="11"/>
        <color indexed="63"/>
        <rFont val="Arial"/>
        <family val="2"/>
      </rPr>
      <t xml:space="preserve"> DO NOT ENTER US BORDER INSPECTION STATION!!!</t>
    </r>
  </si>
  <si>
    <t>Control #3, Irving, Derby Line, VT</t>
  </si>
  <si>
    <t>out of control onto Main Street / US-5 South</t>
  </si>
  <si>
    <t>@ SS onto Main Street / US-5 South</t>
  </si>
  <si>
    <t>Elm Street</t>
  </si>
  <si>
    <t>Beebe Road; unmarked</t>
  </si>
  <si>
    <r>
      <t>North Derby Road;</t>
    </r>
    <r>
      <rPr>
        <b/>
        <sz val="10"/>
        <color indexed="63"/>
        <rFont val="Arial"/>
        <family val="2"/>
      </rPr>
      <t xml:space="preserve"> DO NOT MISS THIS TURN!!!  Last turn before border crossing!</t>
    </r>
  </si>
  <si>
    <t>@ SS TRO Bikepath / Prouty Drive</t>
  </si>
  <si>
    <t>@ SS onto Bluff Road</t>
  </si>
  <si>
    <t>Newport Bikepath / Freeman Street; bike path on left side of Freeman St; follow sign for Bike Route</t>
  </si>
  <si>
    <t>Newport Bikepath crossing Freeman Street</t>
  </si>
  <si>
    <t>Broadview Avenue becomes Lake Street</t>
  </si>
  <si>
    <t>Newport Bikepath; follow sign for Bike Route; right turn just before RR bridge</t>
  </si>
  <si>
    <t>Shopping Center Entrance &amp; RR - Caution!</t>
  </si>
  <si>
    <t>RR - Caution! Wooden bridge - slippery if wet</t>
  </si>
  <si>
    <t>@ SS onto Main Street leaving Newport Bikepath</t>
  </si>
  <si>
    <t>@ 3-way SS onto Lake Road; unmarked</t>
  </si>
  <si>
    <t>@ Y TRO Lake Road; unmarked</t>
  </si>
  <si>
    <t>Vance Hill Road</t>
  </si>
  <si>
    <t>@ SS / flashing red light onto Cross Road</t>
  </si>
  <si>
    <t>Searles Road; portions dirt</t>
  </si>
  <si>
    <t>@ SS onto East Hill Road; unmarked</t>
  </si>
  <si>
    <t>River Road; unmarked</t>
  </si>
  <si>
    <t>Veilleux Road; unmarked; cross covered bridge</t>
  </si>
  <si>
    <t>@ SS onto VT-101 North</t>
  </si>
  <si>
    <t>@ SS onto VT-105-A South</t>
  </si>
  <si>
    <t>TRO West Jay Road becomes East Richford Slide Road; watch for white border markers on right &amp; one border marker on left!</t>
  </si>
  <si>
    <t>Control #4, Joley / Mobil / Pinnacle Peddler, Richford, VT</t>
  </si>
  <si>
    <t>out of control onto South Main Street / VT-105 East</t>
  </si>
  <si>
    <t>VT-105 East / Troy Street</t>
  </si>
  <si>
    <t>South Richford Road</t>
  </si>
  <si>
    <t>@ SS onto VT-118 South; unmarked; after crossing covered bridge</t>
  </si>
  <si>
    <t>TRO VT-118 South; follow sign for Eden</t>
  </si>
  <si>
    <t>@ Y TRO North Hyde Park Road becomes Centerville Road; climb steep hill</t>
  </si>
  <si>
    <r>
      <t xml:space="preserve">@ SS TRO Centerville Road; </t>
    </r>
    <r>
      <rPr>
        <b/>
        <sz val="10"/>
        <color indexed="63"/>
        <rFont val="Arial"/>
        <family val="2"/>
      </rPr>
      <t>caution traffic!</t>
    </r>
  </si>
  <si>
    <t>@ SS onto East Main Street; unmarked</t>
  </si>
  <si>
    <t>Depot Street; sharp left turn; follow signs for Cady's Falls &amp; Lake Lamoille</t>
  </si>
  <si>
    <t>Bridge Street</t>
  </si>
  <si>
    <t>Control #5, Cumberland Farms, Morrisville, VT</t>
  </si>
  <si>
    <t>Colonial Drive</t>
  </si>
  <si>
    <t>Control #6, 28 Colonial Drive, Montpelier, VT</t>
  </si>
  <si>
    <t>Opens:  15hr00           Closes:  02hr00</t>
  </si>
  <si>
    <r>
      <t xml:space="preserve">Newport Bikepath; follow sign for Beebe Spur; </t>
    </r>
    <r>
      <rPr>
        <b/>
        <sz val="10"/>
        <color indexed="63"/>
        <rFont val="Arial"/>
        <family val="2"/>
      </rPr>
      <t>caution crushed gravel path with wooden bridges - slippery if wet</t>
    </r>
    <r>
      <rPr>
        <sz val="10"/>
        <color indexed="63"/>
        <rFont val="Arial"/>
        <family val="2"/>
      </rPr>
      <t>; yield to pedestrians on path</t>
    </r>
  </si>
  <si>
    <t>Opens:  08hr11            Closes:  10hr56</t>
  </si>
  <si>
    <t>Make a purchase &amp; ask the staff to initial &amp; enter your arrival time on your brevet card and/or get &amp; keep a receipt</t>
  </si>
  <si>
    <t>@ SS onto VT-122 South; follow sign for US-5 &amp; VT-114</t>
  </si>
  <si>
    <t>@ Y onto VT-114 North; follow sign for East Burke, Burke Mtn Ski Area &amp; Island Pond</t>
  </si>
  <si>
    <t>Darling Hill Road; portions dirt</t>
  </si>
  <si>
    <t>@ SS onto VT-105 West; follow sign for West Charleston &amp; Derby Center</t>
  </si>
  <si>
    <r>
      <t xml:space="preserve">@ SS onto Holland Valley Road becomes Caswell Avenue; </t>
    </r>
    <r>
      <rPr>
        <b/>
        <sz val="10"/>
        <color indexed="63"/>
        <rFont val="Arial"/>
        <family val="2"/>
      </rPr>
      <t xml:space="preserve">once in Derby Line do not turn right onto side streets &amp; do not cross border! </t>
    </r>
    <r>
      <rPr>
        <sz val="10"/>
        <color indexed="63"/>
        <rFont val="Arial"/>
        <family val="2"/>
      </rPr>
      <t xml:space="preserve"> Watch for small white border markers on right side of road &amp; Haskell Free Library &amp; Opera House, through which the international border crosses</t>
    </r>
  </si>
  <si>
    <t>Bergeron Road; unmarked; dirt roads next 2.5 miles</t>
  </si>
  <si>
    <t>VT-105 West; follow sign for Stevens Mills &amp; Richford</t>
  </si>
  <si>
    <t>@ SS onto VT-105 West; follow sign for Richford &amp; Enosburg Falls</t>
  </si>
  <si>
    <t>@ SS onto South Main St. / VT-105 West; follow sign for E. Berkshire &amp; Enosburg Falls</t>
  </si>
  <si>
    <t>@ Y TRO VT-118 South; follow sign for Eden &amp; Morrisville</t>
  </si>
  <si>
    <r>
      <t>Ferry Street becomes North Hyde Park Road;</t>
    </r>
    <r>
      <rPr>
        <b/>
        <sz val="10"/>
        <color indexed="63"/>
        <rFont val="Arial"/>
        <family val="2"/>
      </rPr>
      <t xml:space="preserve"> caution traffic! </t>
    </r>
    <r>
      <rPr>
        <sz val="10"/>
        <color indexed="63"/>
        <rFont val="Arial"/>
        <family val="2"/>
      </rPr>
      <t xml:space="preserve"> left turn onto Ferry St. after crossing small bridge on VT-100 in North Hyde Park</t>
    </r>
  </si>
  <si>
    <t>Knowles Flat Road @ left bend in road; portions dirt; turn is .7 miles after passing Warren Road on left</t>
  </si>
  <si>
    <t>@ Y TRO Knowles Flat Road; unmarked; follow paved road on left</t>
  </si>
  <si>
    <t xml:space="preserve">@ Y TRO Knowles Flat Road; </t>
  </si>
  <si>
    <t>@ SS onto VT-100 South</t>
  </si>
  <si>
    <t>Opens:  10hr04            Closes:  15hr12</t>
  </si>
  <si>
    <t>Greenwood Lake Road; unmarked; right turn after riding right along shore of Greenwood Lake on right</t>
  </si>
  <si>
    <t>West County Road (caution steep descent, road becomes dirt at bottom of descent!); dirt roads next 8 miles</t>
  </si>
  <si>
    <t>Stannard Mountain Road becomes S Wheelock Road; dirt road next 10 miles</t>
  </si>
  <si>
    <r>
      <t xml:space="preserve">West Jay Road; dirt road; right turn at slight rise in road after long descent; </t>
    </r>
    <r>
      <rPr>
        <b/>
        <sz val="10"/>
        <color indexed="63"/>
        <rFont val="Arial"/>
        <family val="2"/>
      </rPr>
      <t>easy to miss!</t>
    </r>
  </si>
  <si>
    <t>@ SS / flashing red light onto Congress Street; road is slightly to the left; Congress St is road between Sunoco &amp; Cumberland Farms gas stations</t>
  </si>
  <si>
    <t>@ SS onto Washington Hwy</t>
  </si>
  <si>
    <t>Lower Elmore Mountain Road</t>
  </si>
  <si>
    <t>into control; 10th house on left</t>
  </si>
  <si>
    <t>Opens:  13hr53           Closes:  23hr36</t>
  </si>
  <si>
    <t>Couture Flat; dirt road; easy to miss!  1st left after crossing Fall Brook Rd / Vermont Drive</t>
  </si>
  <si>
    <t>out of control onto Congress Street; be sure to exit gas station towards Sunoco gas station not onto VT-12</t>
  </si>
  <si>
    <r>
      <t>@ SS onto Northfield Street</t>
    </r>
    <r>
      <rPr>
        <b/>
        <sz val="10"/>
        <color indexed="63"/>
        <rFont val="Arial"/>
        <family val="2"/>
      </rPr>
      <t xml:space="preserve"> [CAUTION ROAD CONSTRUCTION - road may be posted as closed if work underway but have been allowing bicycles to pass through.  Use caution if proceeding along Northfield Street - very rough road in places, steep descent w/ TFL at bottom OR follow signed detour - Left on Derby Drive, BR onto Mountainview Street, BL onto National Life Drive.  {T}R @ TFL onto Memorial Drive, then L @ TFL onto Main Street to rejoin route.]</t>
    </r>
  </si>
  <si>
    <r>
      <t xml:space="preserve">@ TFL onto Main Street </t>
    </r>
    <r>
      <rPr>
        <b/>
        <sz val="10"/>
        <color indexed="63"/>
        <rFont val="Arial"/>
        <family val="2"/>
      </rPr>
      <t>[CAUTION ROAD CONSTRUCTION - rough road surface in places &amp; repaving may be underway; flaggers may be present - follow any marked detours to proceed up Main Street]</t>
    </r>
  </si>
  <si>
    <t xml:space="preserve">Out of control onto US-5 North </t>
  </si>
  <si>
    <t xml:space="preserve">@ TFL TRO Bridge Street </t>
  </si>
  <si>
    <t>TRO VT-100 South; bear right after crossing bridge</t>
  </si>
  <si>
    <r>
      <t>@ SS onto VT-12 South</t>
    </r>
    <r>
      <rPr>
        <b/>
        <sz val="10"/>
        <color indexed="63"/>
        <rFont val="Arial"/>
        <family val="2"/>
      </rPr>
      <t>!</t>
    </r>
  </si>
  <si>
    <r>
      <t xml:space="preserve">@ TFL onto Main Street </t>
    </r>
    <r>
      <rPr>
        <b/>
        <sz val="10"/>
        <color indexed="63"/>
        <rFont val="Arial"/>
        <family val="2"/>
      </rPr>
      <t>[CAUTION ROAD CONSTRUCTION - rough road surface in places]</t>
    </r>
  </si>
  <si>
    <r>
      <t>@ SS onto State Street [</t>
    </r>
    <r>
      <rPr>
        <b/>
        <sz val="10"/>
        <color indexed="63"/>
        <rFont val="Arial"/>
        <family val="2"/>
      </rPr>
      <t>CAUTION ROAD CONSTRUCTION POSSIBLE]</t>
    </r>
  </si>
  <si>
    <r>
      <t>@ TFL onto Northfield Street</t>
    </r>
    <r>
      <rPr>
        <b/>
        <sz val="10"/>
        <color indexed="63"/>
        <rFont val="Arial"/>
        <family val="2"/>
      </rPr>
      <t xml:space="preserve"> [CAUTION ROAD CONSTRUCTION - road may be posted as closed if work underway but have been allowing bicycles to pass through.  Use caution if proceeding along Northfield Street - very rough road in places, steep, narrow, winding road OR follow signed detour - Right onto Memorial Drive, Left @ TFL onto National Life Drive, BR onto Mountainview Drive, BL onto Derby Drive then {T} L @ SS onto Northfield St to rejoin route.]</t>
    </r>
  </si>
  <si>
    <t>Opens:  12hr00           Closes:  19hr32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</si>
</sst>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Continuous" wrapText="1"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7" fillId="33" borderId="14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6" fillId="33" borderId="14" xfId="0" applyFont="1" applyFill="1" applyBorder="1" applyAlignment="1">
      <alignment horizontal="right"/>
    </xf>
    <xf numFmtId="0" fontId="3" fillId="0" borderId="15" xfId="0" applyFont="1" applyBorder="1" applyAlignment="1" quotePrefix="1">
      <alignment wrapText="1"/>
    </xf>
    <xf numFmtId="0" fontId="5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 quotePrefix="1">
      <alignment wrapText="1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5" xfId="0" applyFont="1" applyFill="1" applyBorder="1" applyAlignment="1" quotePrefix="1">
      <alignment wrapText="1"/>
    </xf>
    <xf numFmtId="0" fontId="0" fillId="0" borderId="0" xfId="0" applyAlignment="1" quotePrefix="1">
      <alignment/>
    </xf>
    <xf numFmtId="0" fontId="9" fillId="0" borderId="15" xfId="0" applyFont="1" applyBorder="1" applyAlignment="1" quotePrefix="1">
      <alignment wrapText="1"/>
    </xf>
    <xf numFmtId="0" fontId="4" fillId="0" borderId="15" xfId="0" applyFont="1" applyBorder="1" applyAlignment="1" quotePrefix="1">
      <alignment wrapText="1"/>
    </xf>
    <xf numFmtId="0" fontId="4" fillId="0" borderId="15" xfId="0" applyFont="1" applyFill="1" applyBorder="1" applyAlignment="1" quotePrefix="1">
      <alignment wrapText="1"/>
    </xf>
    <xf numFmtId="0" fontId="10" fillId="0" borderId="15" xfId="0" applyFont="1" applyFill="1" applyBorder="1" applyAlignment="1" quotePrefix="1">
      <alignment wrapText="1"/>
    </xf>
    <xf numFmtId="0" fontId="10" fillId="0" borderId="15" xfId="0" applyFont="1" applyBorder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view="pageLayout" workbookViewId="0" topLeftCell="A1">
      <selection activeCell="E61" sqref="E61"/>
    </sheetView>
  </sheetViews>
  <sheetFormatPr defaultColWidth="9.140625" defaultRowHeight="15"/>
  <cols>
    <col min="1" max="1" width="12.140625" style="2" customWidth="1"/>
    <col min="2" max="2" width="8.7109375" style="0" customWidth="1"/>
    <col min="3" max="3" width="8.7109375" style="2" customWidth="1"/>
    <col min="4" max="4" width="9.421875" style="1" customWidth="1"/>
    <col min="5" max="5" width="63.7109375" style="0" customWidth="1"/>
  </cols>
  <sheetData>
    <row r="1" spans="1:5" ht="75">
      <c r="A1" s="11" t="s">
        <v>1</v>
      </c>
      <c r="B1" s="12" t="s">
        <v>2</v>
      </c>
      <c r="C1" s="5" t="s">
        <v>0</v>
      </c>
      <c r="D1" s="4" t="s">
        <v>23</v>
      </c>
      <c r="E1" s="13" t="s">
        <v>24</v>
      </c>
    </row>
    <row r="2" spans="1:5" ht="15">
      <c r="A2" s="14">
        <v>0</v>
      </c>
      <c r="B2" s="15">
        <v>0</v>
      </c>
      <c r="C2" s="6"/>
      <c r="D2" s="16"/>
      <c r="E2" s="17" t="s">
        <v>39</v>
      </c>
    </row>
    <row r="3" spans="1:5" ht="15">
      <c r="A3" s="18"/>
      <c r="B3" s="19"/>
      <c r="C3" s="6"/>
      <c r="D3" s="16"/>
      <c r="E3" s="17" t="s">
        <v>38</v>
      </c>
    </row>
    <row r="4" spans="1:5" ht="15">
      <c r="A4" s="20">
        <v>0</v>
      </c>
      <c r="B4" s="21">
        <f aca="true" t="shared" si="0" ref="B4:B24">A4</f>
        <v>0</v>
      </c>
      <c r="C4" s="3">
        <v>0</v>
      </c>
      <c r="D4" s="30" t="s">
        <v>3</v>
      </c>
      <c r="E4" s="22" t="s">
        <v>40</v>
      </c>
    </row>
    <row r="5" spans="1:5" ht="90">
      <c r="A5" s="20">
        <f>C5</f>
        <v>0.3</v>
      </c>
      <c r="B5" s="21">
        <f t="shared" si="0"/>
        <v>0.3</v>
      </c>
      <c r="C5" s="3">
        <v>0.3</v>
      </c>
      <c r="D5" s="30" t="s">
        <v>9</v>
      </c>
      <c r="E5" s="25" t="s">
        <v>137</v>
      </c>
    </row>
    <row r="6" spans="1:5" ht="39">
      <c r="A6" s="20">
        <f aca="true" t="shared" si="1" ref="A6:A24">C6+A5</f>
        <v>0.8</v>
      </c>
      <c r="B6" s="21">
        <f t="shared" si="0"/>
        <v>0.8</v>
      </c>
      <c r="C6" s="3">
        <v>0.5</v>
      </c>
      <c r="D6" s="31" t="s">
        <v>4</v>
      </c>
      <c r="E6" s="25" t="s">
        <v>138</v>
      </c>
    </row>
    <row r="7" spans="1:5" ht="15">
      <c r="A7" s="20">
        <f t="shared" si="1"/>
        <v>1.3</v>
      </c>
      <c r="B7" s="21">
        <f t="shared" si="0"/>
        <v>1.3</v>
      </c>
      <c r="C7" s="3">
        <v>0.5</v>
      </c>
      <c r="D7" s="30" t="s">
        <v>6</v>
      </c>
      <c r="E7" s="25" t="s">
        <v>41</v>
      </c>
    </row>
    <row r="8" spans="1:5" ht="15">
      <c r="A8" s="20">
        <f t="shared" si="1"/>
        <v>2.1</v>
      </c>
      <c r="B8" s="21">
        <f t="shared" si="0"/>
        <v>2.1</v>
      </c>
      <c r="C8" s="3">
        <v>0.8</v>
      </c>
      <c r="D8" s="30" t="s">
        <v>10</v>
      </c>
      <c r="E8" s="25" t="s">
        <v>42</v>
      </c>
    </row>
    <row r="9" spans="1:5" ht="15">
      <c r="A9" s="20">
        <f t="shared" si="1"/>
        <v>2.9000000000000004</v>
      </c>
      <c r="B9" s="21">
        <f t="shared" si="0"/>
        <v>2.9000000000000004</v>
      </c>
      <c r="C9" s="3">
        <v>0.8</v>
      </c>
      <c r="D9" s="30" t="s">
        <v>10</v>
      </c>
      <c r="E9" s="25" t="s">
        <v>43</v>
      </c>
    </row>
    <row r="10" spans="1:5" ht="26.25">
      <c r="A10" s="20">
        <f t="shared" si="1"/>
        <v>10.8</v>
      </c>
      <c r="B10" s="21">
        <f t="shared" si="0"/>
        <v>10.8</v>
      </c>
      <c r="C10" s="3">
        <v>7.9</v>
      </c>
      <c r="D10" s="30" t="s">
        <v>4</v>
      </c>
      <c r="E10" s="25" t="s">
        <v>127</v>
      </c>
    </row>
    <row r="11" spans="1:5" ht="26.25">
      <c r="A11" s="20">
        <f t="shared" si="1"/>
        <v>18.4</v>
      </c>
      <c r="B11" s="21">
        <f t="shared" si="0"/>
        <v>18.4</v>
      </c>
      <c r="C11" s="41">
        <v>7.6</v>
      </c>
      <c r="D11" s="31" t="s">
        <v>3</v>
      </c>
      <c r="E11" s="23" t="s">
        <v>126</v>
      </c>
    </row>
    <row r="12" spans="1:5" ht="15">
      <c r="A12" s="20">
        <f t="shared" si="1"/>
        <v>18.7</v>
      </c>
      <c r="B12" s="21">
        <f t="shared" si="0"/>
        <v>18.7</v>
      </c>
      <c r="C12" s="3">
        <v>0.3</v>
      </c>
      <c r="D12" s="30" t="s">
        <v>7</v>
      </c>
      <c r="E12" s="25" t="s">
        <v>44</v>
      </c>
    </row>
    <row r="13" spans="1:5" ht="15">
      <c r="A13" s="20">
        <f t="shared" si="1"/>
        <v>22.599999999999998</v>
      </c>
      <c r="B13" s="21">
        <f t="shared" si="0"/>
        <v>22.599999999999998</v>
      </c>
      <c r="C13" s="3">
        <v>3.9</v>
      </c>
      <c r="D13" s="30" t="s">
        <v>4</v>
      </c>
      <c r="E13" s="28" t="s">
        <v>45</v>
      </c>
    </row>
    <row r="14" spans="1:5" ht="15">
      <c r="A14" s="20">
        <f t="shared" si="1"/>
        <v>22.7</v>
      </c>
      <c r="B14" s="21">
        <f t="shared" si="0"/>
        <v>22.7</v>
      </c>
      <c r="C14" s="3">
        <v>0.1</v>
      </c>
      <c r="D14" s="30" t="s">
        <v>6</v>
      </c>
      <c r="E14" s="28" t="s">
        <v>46</v>
      </c>
    </row>
    <row r="15" spans="1:5" ht="15">
      <c r="A15" s="20">
        <f t="shared" si="1"/>
        <v>25</v>
      </c>
      <c r="B15" s="21">
        <f t="shared" si="0"/>
        <v>25</v>
      </c>
      <c r="C15" s="3">
        <v>2.3</v>
      </c>
      <c r="D15" s="30" t="s">
        <v>7</v>
      </c>
      <c r="E15" s="28" t="s">
        <v>47</v>
      </c>
    </row>
    <row r="16" spans="1:5" ht="15">
      <c r="A16" s="20">
        <f t="shared" si="1"/>
        <v>29.2</v>
      </c>
      <c r="B16" s="21">
        <f t="shared" si="0"/>
        <v>29.2</v>
      </c>
      <c r="C16" s="3">
        <v>4.2</v>
      </c>
      <c r="D16" s="30" t="s">
        <v>3</v>
      </c>
      <c r="E16" s="28" t="s">
        <v>48</v>
      </c>
    </row>
    <row r="17" spans="1:5" ht="26.25">
      <c r="A17" s="20">
        <f t="shared" si="1"/>
        <v>29.5</v>
      </c>
      <c r="B17" s="21">
        <f t="shared" si="0"/>
        <v>29.5</v>
      </c>
      <c r="C17" s="3">
        <v>0.3</v>
      </c>
      <c r="D17" s="30" t="s">
        <v>53</v>
      </c>
      <c r="E17" s="28" t="s">
        <v>128</v>
      </c>
    </row>
    <row r="18" spans="1:5" ht="26.25">
      <c r="A18" s="20">
        <f t="shared" si="1"/>
        <v>42</v>
      </c>
      <c r="B18" s="21">
        <f t="shared" si="0"/>
        <v>42</v>
      </c>
      <c r="C18" s="3">
        <v>12.5</v>
      </c>
      <c r="D18" s="30" t="s">
        <v>7</v>
      </c>
      <c r="E18" s="28" t="s">
        <v>135</v>
      </c>
    </row>
    <row r="19" spans="1:5" ht="15">
      <c r="A19" s="20">
        <f t="shared" si="1"/>
        <v>43.3</v>
      </c>
      <c r="B19" s="21">
        <f t="shared" si="0"/>
        <v>43.3</v>
      </c>
      <c r="C19" s="3">
        <v>1.3</v>
      </c>
      <c r="D19" s="30" t="s">
        <v>6</v>
      </c>
      <c r="E19" s="28" t="s">
        <v>49</v>
      </c>
    </row>
    <row r="20" spans="1:5" ht="15">
      <c r="A20" s="20">
        <f t="shared" si="1"/>
        <v>43.699999999999996</v>
      </c>
      <c r="B20" s="21">
        <f t="shared" si="0"/>
        <v>43.699999999999996</v>
      </c>
      <c r="C20" s="3">
        <v>0.4</v>
      </c>
      <c r="D20" s="30" t="s">
        <v>7</v>
      </c>
      <c r="E20" s="28" t="s">
        <v>50</v>
      </c>
    </row>
    <row r="21" spans="1:5" ht="15">
      <c r="A21" s="20">
        <f t="shared" si="1"/>
        <v>44.4</v>
      </c>
      <c r="B21" s="21">
        <f t="shared" si="0"/>
        <v>44.4</v>
      </c>
      <c r="C21" s="3">
        <v>0.7</v>
      </c>
      <c r="D21" s="30" t="s">
        <v>7</v>
      </c>
      <c r="E21" s="28" t="s">
        <v>51</v>
      </c>
    </row>
    <row r="22" spans="1:5" ht="15">
      <c r="A22" s="20">
        <f t="shared" si="1"/>
        <v>44.8</v>
      </c>
      <c r="B22" s="21">
        <f t="shared" si="0"/>
        <v>44.8</v>
      </c>
      <c r="C22" s="3">
        <v>0.4</v>
      </c>
      <c r="D22" s="30" t="s">
        <v>9</v>
      </c>
      <c r="E22" s="28" t="s">
        <v>110</v>
      </c>
    </row>
    <row r="23" spans="1:5" ht="15">
      <c r="A23" s="20">
        <f t="shared" si="1"/>
        <v>45.4</v>
      </c>
      <c r="B23" s="21">
        <f t="shared" si="0"/>
        <v>45.4</v>
      </c>
      <c r="C23" s="3">
        <v>0.6</v>
      </c>
      <c r="D23" s="30" t="s">
        <v>53</v>
      </c>
      <c r="E23" s="28" t="s">
        <v>52</v>
      </c>
    </row>
    <row r="24" spans="1:5" ht="15">
      <c r="A24" s="20">
        <f t="shared" si="1"/>
        <v>45.699999999999996</v>
      </c>
      <c r="B24" s="21">
        <f t="shared" si="0"/>
        <v>45.699999999999996</v>
      </c>
      <c r="C24" s="3">
        <v>0.3</v>
      </c>
      <c r="D24" s="30" t="s">
        <v>7</v>
      </c>
      <c r="E24" s="28" t="s">
        <v>25</v>
      </c>
    </row>
    <row r="25" spans="1:5" ht="15">
      <c r="A25" s="24">
        <f>C25+A24</f>
        <v>45.699999999999996</v>
      </c>
      <c r="B25" s="15">
        <f>A25-A2</f>
        <v>45.699999999999996</v>
      </c>
      <c r="C25" s="6"/>
      <c r="D25" s="16"/>
      <c r="E25" s="17" t="s">
        <v>54</v>
      </c>
    </row>
    <row r="26" spans="1:5" ht="30">
      <c r="A26" s="24"/>
      <c r="B26" s="15"/>
      <c r="C26" s="6"/>
      <c r="D26" s="16"/>
      <c r="E26" s="17" t="s">
        <v>109</v>
      </c>
    </row>
    <row r="27" spans="1:7" ht="15">
      <c r="A27" s="24"/>
      <c r="B27" s="19"/>
      <c r="C27" s="6"/>
      <c r="D27" s="16"/>
      <c r="E27" s="17" t="s">
        <v>108</v>
      </c>
      <c r="G27" s="46"/>
    </row>
    <row r="28" spans="1:5" ht="15">
      <c r="A28" s="26">
        <f>C28+A25</f>
        <v>45.699999999999996</v>
      </c>
      <c r="B28" s="21">
        <f aca="true" t="shared" si="2" ref="B28:B45">A28-$A$25</f>
        <v>0</v>
      </c>
      <c r="C28" s="7">
        <v>0</v>
      </c>
      <c r="D28" s="42" t="s">
        <v>3</v>
      </c>
      <c r="E28" s="27" t="s">
        <v>139</v>
      </c>
    </row>
    <row r="29" spans="1:5" ht="26.25">
      <c r="A29" s="20">
        <f aca="true" t="shared" si="3" ref="A29:A45">C29+A28</f>
        <v>45.99999999999999</v>
      </c>
      <c r="B29" s="21">
        <f t="shared" si="2"/>
        <v>0.29999999999999716</v>
      </c>
      <c r="C29" s="3">
        <v>0.3</v>
      </c>
      <c r="D29" s="30" t="s">
        <v>6</v>
      </c>
      <c r="E29" s="25" t="s">
        <v>111</v>
      </c>
    </row>
    <row r="30" spans="1:5" ht="15">
      <c r="A30" s="20">
        <f t="shared" si="3"/>
        <v>46.39999999999999</v>
      </c>
      <c r="B30" s="21">
        <f t="shared" si="2"/>
        <v>0.6999999999999957</v>
      </c>
      <c r="C30" s="3">
        <v>0.4</v>
      </c>
      <c r="D30" s="30" t="s">
        <v>26</v>
      </c>
      <c r="E30" s="48" t="s">
        <v>55</v>
      </c>
    </row>
    <row r="31" spans="1:5" ht="15">
      <c r="A31" s="20">
        <f t="shared" si="3"/>
        <v>46.599999999999994</v>
      </c>
      <c r="B31" s="21">
        <f t="shared" si="2"/>
        <v>0.8999999999999986</v>
      </c>
      <c r="C31" s="3">
        <v>0.2</v>
      </c>
      <c r="D31" s="30" t="s">
        <v>34</v>
      </c>
      <c r="E31" s="25" t="s">
        <v>112</v>
      </c>
    </row>
    <row r="32" spans="1:5" ht="15">
      <c r="A32" s="20">
        <f t="shared" si="3"/>
        <v>49.99999999999999</v>
      </c>
      <c r="B32" s="21">
        <f t="shared" si="2"/>
        <v>4.299999999999997</v>
      </c>
      <c r="C32" s="7">
        <v>3.4</v>
      </c>
      <c r="D32" s="42" t="s">
        <v>4</v>
      </c>
      <c r="E32" s="28" t="s">
        <v>56</v>
      </c>
    </row>
    <row r="33" spans="1:5" ht="15">
      <c r="A33" s="20">
        <f t="shared" si="3"/>
        <v>50.29999999999999</v>
      </c>
      <c r="B33" s="21">
        <f t="shared" si="2"/>
        <v>4.599999999999994</v>
      </c>
      <c r="C33" s="3">
        <v>0.3</v>
      </c>
      <c r="D33" s="30" t="s">
        <v>6</v>
      </c>
      <c r="E33" s="25" t="s">
        <v>57</v>
      </c>
    </row>
    <row r="34" spans="1:5" ht="15">
      <c r="A34" s="20">
        <f t="shared" si="3"/>
        <v>51.99999999999999</v>
      </c>
      <c r="B34" s="21">
        <f t="shared" si="2"/>
        <v>6.299999999999997</v>
      </c>
      <c r="C34" s="3">
        <v>1.7</v>
      </c>
      <c r="D34" s="30" t="s">
        <v>7</v>
      </c>
      <c r="E34" s="25" t="s">
        <v>58</v>
      </c>
    </row>
    <row r="35" spans="1:5" ht="26.25">
      <c r="A35" s="20">
        <f t="shared" si="3"/>
        <v>52.599999999999994</v>
      </c>
      <c r="B35" s="21">
        <f t="shared" si="2"/>
        <v>6.899999999999999</v>
      </c>
      <c r="C35" s="3">
        <v>0.6</v>
      </c>
      <c r="D35" s="30" t="s">
        <v>7</v>
      </c>
      <c r="E35" s="25" t="s">
        <v>60</v>
      </c>
    </row>
    <row r="36" spans="1:5" ht="26.25">
      <c r="A36" s="26">
        <f t="shared" si="3"/>
        <v>52.599999999999994</v>
      </c>
      <c r="B36" s="21">
        <f t="shared" si="2"/>
        <v>6.899999999999999</v>
      </c>
      <c r="C36" s="7">
        <v>0</v>
      </c>
      <c r="D36" s="42" t="s">
        <v>8</v>
      </c>
      <c r="E36" s="28" t="s">
        <v>59</v>
      </c>
    </row>
    <row r="37" spans="1:5" ht="15">
      <c r="A37" s="26">
        <f t="shared" si="3"/>
        <v>54.699999999999996</v>
      </c>
      <c r="B37" s="21">
        <f t="shared" si="2"/>
        <v>9</v>
      </c>
      <c r="C37" s="3">
        <f>0.9+1.2</f>
        <v>2.1</v>
      </c>
      <c r="D37" s="30" t="s">
        <v>9</v>
      </c>
      <c r="E37" s="25" t="s">
        <v>61</v>
      </c>
    </row>
    <row r="38" spans="1:5" ht="15">
      <c r="A38" s="26">
        <f t="shared" si="3"/>
        <v>74.1</v>
      </c>
      <c r="B38" s="21">
        <f t="shared" si="2"/>
        <v>28.4</v>
      </c>
      <c r="C38" s="3">
        <v>19.4</v>
      </c>
      <c r="D38" s="31" t="s">
        <v>5</v>
      </c>
      <c r="E38" s="25" t="s">
        <v>113</v>
      </c>
    </row>
    <row r="39" spans="1:5" ht="26.25">
      <c r="A39" s="26">
        <f t="shared" si="3"/>
        <v>74.89999999999999</v>
      </c>
      <c r="B39" s="21">
        <f t="shared" si="2"/>
        <v>29.199999999999996</v>
      </c>
      <c r="C39" s="3">
        <v>0.8</v>
      </c>
      <c r="D39" s="31" t="s">
        <v>53</v>
      </c>
      <c r="E39" s="23" t="s">
        <v>62</v>
      </c>
    </row>
    <row r="40" spans="1:5" ht="15">
      <c r="A40" s="26">
        <f t="shared" si="3"/>
        <v>74.99999999999999</v>
      </c>
      <c r="B40" s="21">
        <f t="shared" si="2"/>
        <v>29.29999999999999</v>
      </c>
      <c r="C40" s="3">
        <v>0.1</v>
      </c>
      <c r="D40" s="31" t="s">
        <v>10</v>
      </c>
      <c r="E40" s="23" t="s">
        <v>63</v>
      </c>
    </row>
    <row r="41" spans="1:5" ht="15">
      <c r="A41" s="26">
        <f t="shared" si="3"/>
        <v>76.99999999999999</v>
      </c>
      <c r="B41" s="21">
        <f t="shared" si="2"/>
        <v>31.29999999999999</v>
      </c>
      <c r="C41" s="3">
        <v>2</v>
      </c>
      <c r="D41" s="31" t="s">
        <v>4</v>
      </c>
      <c r="E41" s="25" t="s">
        <v>64</v>
      </c>
    </row>
    <row r="42" spans="1:5" ht="51.75">
      <c r="A42" s="26">
        <f t="shared" si="3"/>
        <v>81.59999999999998</v>
      </c>
      <c r="B42" s="21">
        <f t="shared" si="2"/>
        <v>35.899999999999984</v>
      </c>
      <c r="C42" s="3">
        <v>4.6</v>
      </c>
      <c r="D42" s="31" t="s">
        <v>7</v>
      </c>
      <c r="E42" s="25" t="s">
        <v>114</v>
      </c>
    </row>
    <row r="43" spans="1:5" ht="15">
      <c r="A43" s="26">
        <f t="shared" si="3"/>
        <v>85.79999999999998</v>
      </c>
      <c r="B43" s="21">
        <f t="shared" si="2"/>
        <v>40.09999999999999</v>
      </c>
      <c r="C43" s="3">
        <f>1.4+2.1+0.7</f>
        <v>4.2</v>
      </c>
      <c r="D43" s="31" t="s">
        <v>7</v>
      </c>
      <c r="E43" s="25" t="s">
        <v>68</v>
      </c>
    </row>
    <row r="44" spans="1:5" ht="30">
      <c r="A44" s="26">
        <f t="shared" si="3"/>
        <v>85.79999999999998</v>
      </c>
      <c r="B44" s="21">
        <f t="shared" si="2"/>
        <v>40.09999999999999</v>
      </c>
      <c r="C44" s="3">
        <v>0</v>
      </c>
      <c r="D44" s="31" t="s">
        <v>10</v>
      </c>
      <c r="E44" s="25" t="s">
        <v>65</v>
      </c>
    </row>
    <row r="45" spans="1:5" ht="15">
      <c r="A45" s="26">
        <f t="shared" si="3"/>
        <v>85.89999999999998</v>
      </c>
      <c r="B45" s="21">
        <f t="shared" si="2"/>
        <v>40.19999999999998</v>
      </c>
      <c r="C45" s="3">
        <v>0.1</v>
      </c>
      <c r="D45" s="31" t="s">
        <v>7</v>
      </c>
      <c r="E45" s="25" t="s">
        <v>25</v>
      </c>
    </row>
    <row r="46" spans="1:5" ht="15">
      <c r="A46" s="14">
        <f>C46+A45</f>
        <v>85.89999999999998</v>
      </c>
      <c r="B46" s="15">
        <f>A46-A25</f>
        <v>40.19999999999998</v>
      </c>
      <c r="C46" s="6"/>
      <c r="D46" s="16"/>
      <c r="E46" s="17" t="s">
        <v>66</v>
      </c>
    </row>
    <row r="47" spans="1:5" s="52" customFormat="1" ht="30">
      <c r="A47" s="14"/>
      <c r="B47" s="15"/>
      <c r="C47" s="6"/>
      <c r="D47" s="16"/>
      <c r="E47" s="17" t="s">
        <v>109</v>
      </c>
    </row>
    <row r="48" spans="1:5" ht="15">
      <c r="A48" s="14"/>
      <c r="B48" s="15"/>
      <c r="C48" s="6"/>
      <c r="D48" s="16"/>
      <c r="E48" s="17" t="s">
        <v>125</v>
      </c>
    </row>
    <row r="49" spans="1:5" ht="15">
      <c r="A49" s="20">
        <f>C49+A46</f>
        <v>85.89999999999998</v>
      </c>
      <c r="B49" s="21">
        <f aca="true" t="shared" si="4" ref="B49:B84">A49-$A$46</f>
        <v>0</v>
      </c>
      <c r="C49" s="3">
        <v>0</v>
      </c>
      <c r="D49" s="30" t="s">
        <v>7</v>
      </c>
      <c r="E49" s="23" t="s">
        <v>67</v>
      </c>
    </row>
    <row r="50" spans="1:5" ht="15">
      <c r="A50" s="20">
        <f>C50+A49</f>
        <v>85.99999999999997</v>
      </c>
      <c r="B50" s="21">
        <f t="shared" si="4"/>
        <v>0.09999999999999432</v>
      </c>
      <c r="C50" s="3">
        <v>0.1</v>
      </c>
      <c r="D50" s="30" t="s">
        <v>3</v>
      </c>
      <c r="E50" s="25" t="s">
        <v>69</v>
      </c>
    </row>
    <row r="51" spans="1:5" ht="15">
      <c r="A51" s="20">
        <f aca="true" t="shared" si="5" ref="A51:A84">C51+A50</f>
        <v>87.89999999999998</v>
      </c>
      <c r="B51" s="21">
        <f t="shared" si="4"/>
        <v>2</v>
      </c>
      <c r="C51" s="3">
        <v>1.9</v>
      </c>
      <c r="D51" s="30" t="s">
        <v>9</v>
      </c>
      <c r="E51" s="25" t="s">
        <v>70</v>
      </c>
    </row>
    <row r="52" spans="1:5" ht="26.25">
      <c r="A52" s="20">
        <f t="shared" si="5"/>
        <v>88.59999999999998</v>
      </c>
      <c r="B52" s="21">
        <f t="shared" si="4"/>
        <v>2.700000000000003</v>
      </c>
      <c r="C52" s="3">
        <v>0.7</v>
      </c>
      <c r="D52" s="30" t="s">
        <v>7</v>
      </c>
      <c r="E52" s="25" t="s">
        <v>71</v>
      </c>
    </row>
    <row r="53" spans="1:5" ht="29.25" customHeight="1">
      <c r="A53" s="20">
        <f t="shared" si="5"/>
        <v>90.09999999999998</v>
      </c>
      <c r="B53" s="21">
        <f t="shared" si="4"/>
        <v>4.200000000000003</v>
      </c>
      <c r="C53" s="3">
        <v>1.5</v>
      </c>
      <c r="D53" s="30" t="s">
        <v>7</v>
      </c>
      <c r="E53" s="28" t="s">
        <v>107</v>
      </c>
    </row>
    <row r="54" spans="1:5" ht="15">
      <c r="A54" s="20">
        <f t="shared" si="5"/>
        <v>93.89999999999998</v>
      </c>
      <c r="B54" s="21">
        <f t="shared" si="4"/>
        <v>8</v>
      </c>
      <c r="C54" s="3">
        <v>3.8</v>
      </c>
      <c r="D54" s="30" t="s">
        <v>9</v>
      </c>
      <c r="E54" s="25" t="s">
        <v>72</v>
      </c>
    </row>
    <row r="55" spans="1:5" ht="15">
      <c r="A55" s="20">
        <f t="shared" si="5"/>
        <v>94.19999999999997</v>
      </c>
      <c r="B55" s="21">
        <f t="shared" si="4"/>
        <v>8.299999999999997</v>
      </c>
      <c r="C55" s="3">
        <v>0.3</v>
      </c>
      <c r="D55" s="30" t="s">
        <v>34</v>
      </c>
      <c r="E55" s="28" t="s">
        <v>73</v>
      </c>
    </row>
    <row r="56" spans="1:5" ht="26.25">
      <c r="A56" s="20">
        <f t="shared" si="5"/>
        <v>94.59999999999998</v>
      </c>
      <c r="B56" s="21">
        <f t="shared" si="4"/>
        <v>8.700000000000003</v>
      </c>
      <c r="C56" s="43">
        <v>0.4</v>
      </c>
      <c r="D56" s="44" t="s">
        <v>3</v>
      </c>
      <c r="E56" s="45" t="s">
        <v>74</v>
      </c>
    </row>
    <row r="57" spans="1:5" ht="15">
      <c r="A57" s="20">
        <f t="shared" si="5"/>
        <v>94.79999999999998</v>
      </c>
      <c r="B57" s="21">
        <f t="shared" si="4"/>
        <v>8.900000000000006</v>
      </c>
      <c r="C57" s="3">
        <v>0.2</v>
      </c>
      <c r="D57" s="30" t="s">
        <v>4</v>
      </c>
      <c r="E57" s="28" t="s">
        <v>75</v>
      </c>
    </row>
    <row r="58" spans="1:5" ht="15">
      <c r="A58" s="20">
        <f t="shared" si="5"/>
        <v>95.09999999999998</v>
      </c>
      <c r="B58" s="21">
        <f t="shared" si="4"/>
        <v>9.200000000000003</v>
      </c>
      <c r="C58" s="3">
        <v>0.3</v>
      </c>
      <c r="D58" s="30" t="s">
        <v>4</v>
      </c>
      <c r="E58" s="27" t="s">
        <v>76</v>
      </c>
    </row>
    <row r="59" spans="1:5" ht="26.25">
      <c r="A59" s="20">
        <f t="shared" si="5"/>
        <v>95.39999999999998</v>
      </c>
      <c r="B59" s="21">
        <f t="shared" si="4"/>
        <v>9.5</v>
      </c>
      <c r="C59" s="3">
        <v>0.3</v>
      </c>
      <c r="D59" s="30" t="s">
        <v>3</v>
      </c>
      <c r="E59" s="25" t="s">
        <v>77</v>
      </c>
    </row>
    <row r="60" spans="1:5" ht="15">
      <c r="A60" s="20">
        <f t="shared" si="5"/>
        <v>95.59999999999998</v>
      </c>
      <c r="B60" s="21">
        <f t="shared" si="4"/>
        <v>9.700000000000003</v>
      </c>
      <c r="C60" s="3">
        <v>0.2</v>
      </c>
      <c r="D60" s="30" t="s">
        <v>26</v>
      </c>
      <c r="E60" s="49" t="s">
        <v>78</v>
      </c>
    </row>
    <row r="61" spans="1:5" ht="15">
      <c r="A61" s="20">
        <f t="shared" si="5"/>
        <v>95.79999999999998</v>
      </c>
      <c r="B61" s="21">
        <f t="shared" si="4"/>
        <v>9.900000000000006</v>
      </c>
      <c r="C61" s="43">
        <v>0.2</v>
      </c>
      <c r="D61" s="44" t="s">
        <v>26</v>
      </c>
      <c r="E61" s="50" t="s">
        <v>79</v>
      </c>
    </row>
    <row r="62" spans="1:5" ht="15">
      <c r="A62" s="20">
        <f t="shared" si="5"/>
        <v>95.89999999999998</v>
      </c>
      <c r="B62" s="21">
        <f t="shared" si="4"/>
        <v>10</v>
      </c>
      <c r="C62" s="3">
        <v>0.1</v>
      </c>
      <c r="D62" s="30" t="s">
        <v>9</v>
      </c>
      <c r="E62" s="28" t="s">
        <v>80</v>
      </c>
    </row>
    <row r="63" spans="1:5" ht="15">
      <c r="A63" s="20">
        <f t="shared" si="5"/>
        <v>95.89999999999998</v>
      </c>
      <c r="B63" s="21">
        <f t="shared" si="4"/>
        <v>10</v>
      </c>
      <c r="C63" s="3">
        <v>0</v>
      </c>
      <c r="D63" s="30" t="s">
        <v>26</v>
      </c>
      <c r="E63" s="48" t="s">
        <v>55</v>
      </c>
    </row>
    <row r="64" spans="1:5" ht="15">
      <c r="A64" s="20">
        <f t="shared" si="5"/>
        <v>96.49999999999997</v>
      </c>
      <c r="B64" s="21">
        <f t="shared" si="4"/>
        <v>10.599999999999994</v>
      </c>
      <c r="C64" s="3">
        <v>0.6</v>
      </c>
      <c r="D64" s="30" t="s">
        <v>3</v>
      </c>
      <c r="E64" s="28" t="s">
        <v>81</v>
      </c>
    </row>
    <row r="65" spans="1:5" ht="15">
      <c r="A65" s="20">
        <f t="shared" si="5"/>
        <v>96.49999999999997</v>
      </c>
      <c r="B65" s="21">
        <f t="shared" si="4"/>
        <v>10.599999999999994</v>
      </c>
      <c r="C65" s="43">
        <v>0</v>
      </c>
      <c r="D65" s="44" t="s">
        <v>35</v>
      </c>
      <c r="E65" s="45" t="s">
        <v>82</v>
      </c>
    </row>
    <row r="66" spans="1:5" ht="15">
      <c r="A66" s="20">
        <f t="shared" si="5"/>
        <v>98.89999999999998</v>
      </c>
      <c r="B66" s="21">
        <f t="shared" si="4"/>
        <v>13</v>
      </c>
      <c r="C66" s="43">
        <v>2.4</v>
      </c>
      <c r="D66" s="44" t="s">
        <v>26</v>
      </c>
      <c r="E66" s="50" t="s">
        <v>55</v>
      </c>
    </row>
    <row r="67" spans="1:5" ht="15">
      <c r="A67" s="20">
        <f t="shared" si="5"/>
        <v>99.39999999999998</v>
      </c>
      <c r="B67" s="21">
        <f t="shared" si="4"/>
        <v>13.5</v>
      </c>
      <c r="C67" s="3">
        <v>0.5</v>
      </c>
      <c r="D67" s="30" t="s">
        <v>7</v>
      </c>
      <c r="E67" s="23" t="s">
        <v>83</v>
      </c>
    </row>
    <row r="68" spans="1:5" ht="15">
      <c r="A68" s="20">
        <f t="shared" si="5"/>
        <v>102.19999999999997</v>
      </c>
      <c r="B68" s="21">
        <f t="shared" si="4"/>
        <v>16.299999999999997</v>
      </c>
      <c r="C68" s="3">
        <v>2.8</v>
      </c>
      <c r="D68" s="30" t="s">
        <v>26</v>
      </c>
      <c r="E68" s="48" t="s">
        <v>55</v>
      </c>
    </row>
    <row r="69" spans="1:5" ht="15">
      <c r="A69" s="20">
        <f t="shared" si="5"/>
        <v>102.69999999999997</v>
      </c>
      <c r="B69" s="21">
        <f t="shared" si="4"/>
        <v>16.799999999999997</v>
      </c>
      <c r="C69" s="3">
        <v>0.5</v>
      </c>
      <c r="D69" s="30" t="s">
        <v>4</v>
      </c>
      <c r="E69" s="25" t="s">
        <v>84</v>
      </c>
    </row>
    <row r="70" spans="1:5" ht="15">
      <c r="A70" s="20">
        <f t="shared" si="5"/>
        <v>102.89999999999998</v>
      </c>
      <c r="B70" s="21">
        <f t="shared" si="4"/>
        <v>17</v>
      </c>
      <c r="C70" s="3">
        <v>0.2</v>
      </c>
      <c r="D70" s="30" t="s">
        <v>26</v>
      </c>
      <c r="E70" s="51" t="s">
        <v>55</v>
      </c>
    </row>
    <row r="71" spans="1:5" ht="15">
      <c r="A71" s="20">
        <f t="shared" si="5"/>
        <v>102.89999999999998</v>
      </c>
      <c r="B71" s="21">
        <f t="shared" si="4"/>
        <v>17</v>
      </c>
      <c r="C71" s="3">
        <v>0</v>
      </c>
      <c r="D71" s="31" t="s">
        <v>9</v>
      </c>
      <c r="E71" s="47" t="s">
        <v>85</v>
      </c>
    </row>
    <row r="72" spans="1:5" ht="15">
      <c r="A72" s="20">
        <f t="shared" si="5"/>
        <v>106.09999999999998</v>
      </c>
      <c r="B72" s="21">
        <f t="shared" si="4"/>
        <v>20.200000000000003</v>
      </c>
      <c r="C72" s="7">
        <v>3.2</v>
      </c>
      <c r="D72" s="30" t="s">
        <v>5</v>
      </c>
      <c r="E72" s="28" t="s">
        <v>86</v>
      </c>
    </row>
    <row r="73" spans="1:5" ht="15">
      <c r="A73" s="20">
        <f t="shared" si="5"/>
        <v>106.39999999999998</v>
      </c>
      <c r="B73" s="21">
        <f t="shared" si="4"/>
        <v>20.5</v>
      </c>
      <c r="C73" s="7">
        <v>0.3</v>
      </c>
      <c r="D73" s="31" t="s">
        <v>53</v>
      </c>
      <c r="E73" s="28" t="s">
        <v>115</v>
      </c>
    </row>
    <row r="74" spans="1:5" ht="15">
      <c r="A74" s="20">
        <f t="shared" si="5"/>
        <v>107.49999999999997</v>
      </c>
      <c r="B74" s="21">
        <f t="shared" si="4"/>
        <v>21.599999999999994</v>
      </c>
      <c r="C74" s="7">
        <v>1.1</v>
      </c>
      <c r="D74" s="30" t="s">
        <v>9</v>
      </c>
      <c r="E74" s="27" t="s">
        <v>87</v>
      </c>
    </row>
    <row r="75" spans="1:5" ht="15">
      <c r="A75" s="20">
        <f t="shared" si="5"/>
        <v>107.59999999999997</v>
      </c>
      <c r="B75" s="21">
        <f t="shared" si="4"/>
        <v>21.69999999999999</v>
      </c>
      <c r="C75" s="3">
        <v>0.1</v>
      </c>
      <c r="D75" s="30" t="s">
        <v>7</v>
      </c>
      <c r="E75" s="25" t="s">
        <v>88</v>
      </c>
    </row>
    <row r="76" spans="1:5" ht="15">
      <c r="A76" s="20">
        <f t="shared" si="5"/>
        <v>108.89999999999996</v>
      </c>
      <c r="B76" s="21">
        <f t="shared" si="4"/>
        <v>22.999999999999986</v>
      </c>
      <c r="C76" s="3">
        <v>1.3</v>
      </c>
      <c r="D76" s="30" t="s">
        <v>9</v>
      </c>
      <c r="E76" s="25" t="s">
        <v>89</v>
      </c>
    </row>
    <row r="77" spans="1:5" ht="15">
      <c r="A77" s="20">
        <f t="shared" si="5"/>
        <v>108.89999999999996</v>
      </c>
      <c r="B77" s="21">
        <f t="shared" si="4"/>
        <v>22.999999999999986</v>
      </c>
      <c r="C77" s="3">
        <v>0</v>
      </c>
      <c r="D77" s="30" t="s">
        <v>11</v>
      </c>
      <c r="E77" s="25" t="s">
        <v>116</v>
      </c>
    </row>
    <row r="78" spans="1:5" ht="26.25">
      <c r="A78" s="20">
        <f t="shared" si="5"/>
        <v>116.99999999999996</v>
      </c>
      <c r="B78" s="21">
        <f t="shared" si="4"/>
        <v>31.09999999999998</v>
      </c>
      <c r="C78" s="7">
        <v>8.1</v>
      </c>
      <c r="D78" s="30" t="s">
        <v>3</v>
      </c>
      <c r="E78" s="28" t="s">
        <v>129</v>
      </c>
    </row>
    <row r="79" spans="1:5" ht="26.25">
      <c r="A79" s="20">
        <f t="shared" si="5"/>
        <v>117.09999999999995</v>
      </c>
      <c r="B79" s="21">
        <f t="shared" si="4"/>
        <v>31.199999999999974</v>
      </c>
      <c r="C79" s="7">
        <v>0.1</v>
      </c>
      <c r="D79" s="31" t="s">
        <v>10</v>
      </c>
      <c r="E79" s="28" t="s">
        <v>91</v>
      </c>
    </row>
    <row r="80" spans="1:5" ht="15">
      <c r="A80" s="20">
        <f t="shared" si="5"/>
        <v>120.89999999999995</v>
      </c>
      <c r="B80" s="21">
        <f t="shared" si="4"/>
        <v>34.99999999999997</v>
      </c>
      <c r="C80" s="7">
        <v>3.8</v>
      </c>
      <c r="D80" s="30" t="s">
        <v>5</v>
      </c>
      <c r="E80" s="28" t="s">
        <v>90</v>
      </c>
    </row>
    <row r="81" spans="1:5" ht="15">
      <c r="A81" s="20">
        <f t="shared" si="5"/>
        <v>122.39999999999995</v>
      </c>
      <c r="B81" s="21">
        <f t="shared" si="4"/>
        <v>36.49999999999997</v>
      </c>
      <c r="C81" s="41">
        <v>1.5</v>
      </c>
      <c r="D81" s="31" t="s">
        <v>9</v>
      </c>
      <c r="E81" s="25" t="s">
        <v>117</v>
      </c>
    </row>
    <row r="82" spans="1:5" ht="15">
      <c r="A82" s="20">
        <f t="shared" si="5"/>
        <v>122.59999999999995</v>
      </c>
      <c r="B82" s="21">
        <f t="shared" si="4"/>
        <v>36.699999999999974</v>
      </c>
      <c r="C82" s="3">
        <v>0.2</v>
      </c>
      <c r="D82" s="31" t="s">
        <v>26</v>
      </c>
      <c r="E82" s="48" t="s">
        <v>55</v>
      </c>
    </row>
    <row r="83" spans="1:5" ht="26.25">
      <c r="A83" s="20">
        <f t="shared" si="5"/>
        <v>125.99999999999996</v>
      </c>
      <c r="B83" s="21">
        <f t="shared" si="4"/>
        <v>40.09999999999998</v>
      </c>
      <c r="C83" s="3">
        <v>3.4</v>
      </c>
      <c r="D83" s="30" t="s">
        <v>5</v>
      </c>
      <c r="E83" s="25" t="s">
        <v>118</v>
      </c>
    </row>
    <row r="84" spans="1:5" ht="15">
      <c r="A84" s="20">
        <f t="shared" si="5"/>
        <v>126.29999999999995</v>
      </c>
      <c r="B84" s="21">
        <f t="shared" si="4"/>
        <v>40.39999999999998</v>
      </c>
      <c r="C84" s="3">
        <v>0.3</v>
      </c>
      <c r="D84" s="30" t="s">
        <v>3</v>
      </c>
      <c r="E84" s="25" t="s">
        <v>25</v>
      </c>
    </row>
    <row r="85" spans="1:5" ht="15">
      <c r="A85" s="24">
        <f>C85+A84</f>
        <v>126.29999999999995</v>
      </c>
      <c r="B85" s="29">
        <f>A85-A46</f>
        <v>40.39999999999998</v>
      </c>
      <c r="C85" s="6"/>
      <c r="D85" s="16"/>
      <c r="E85" s="17" t="s">
        <v>92</v>
      </c>
    </row>
    <row r="86" spans="1:5" ht="30">
      <c r="A86" s="24"/>
      <c r="B86" s="29"/>
      <c r="C86" s="6"/>
      <c r="D86" s="16"/>
      <c r="E86" s="17" t="s">
        <v>109</v>
      </c>
    </row>
    <row r="87" spans="1:5" ht="15">
      <c r="A87" s="18"/>
      <c r="B87" s="19"/>
      <c r="C87" s="6"/>
      <c r="D87" s="16"/>
      <c r="E87" s="17" t="s">
        <v>146</v>
      </c>
    </row>
    <row r="88" spans="1:5" ht="15">
      <c r="A88" s="20">
        <f>C88+A85</f>
        <v>126.29999999999995</v>
      </c>
      <c r="B88" s="21">
        <f aca="true" t="shared" si="6" ref="B88:B107">A88-$A$85</f>
        <v>0</v>
      </c>
      <c r="C88" s="3">
        <v>0</v>
      </c>
      <c r="D88" s="31" t="s">
        <v>7</v>
      </c>
      <c r="E88" s="25" t="s">
        <v>93</v>
      </c>
    </row>
    <row r="89" spans="1:5" ht="15">
      <c r="A89" s="20">
        <f>C89+A88</f>
        <v>126.59999999999995</v>
      </c>
      <c r="B89" s="21">
        <f t="shared" si="6"/>
        <v>0.29999999999999716</v>
      </c>
      <c r="C89" s="3">
        <v>0.3</v>
      </c>
      <c r="D89" s="31" t="s">
        <v>3</v>
      </c>
      <c r="E89" s="25" t="s">
        <v>94</v>
      </c>
    </row>
    <row r="90" spans="1:5" ht="15">
      <c r="A90" s="20">
        <f aca="true" t="shared" si="7" ref="A90:A107">C90+A89</f>
        <v>127.29999999999995</v>
      </c>
      <c r="B90" s="21">
        <f t="shared" si="6"/>
        <v>1</v>
      </c>
      <c r="C90" s="3">
        <v>0.7</v>
      </c>
      <c r="D90" s="31" t="s">
        <v>6</v>
      </c>
      <c r="E90" s="25" t="s">
        <v>95</v>
      </c>
    </row>
    <row r="91" spans="1:5" ht="15">
      <c r="A91" s="20">
        <f t="shared" si="7"/>
        <v>134.39999999999995</v>
      </c>
      <c r="B91" s="21">
        <f t="shared" si="6"/>
        <v>8.099999999999994</v>
      </c>
      <c r="C91" s="3">
        <f>5.3+1.7+0.1</f>
        <v>7.1</v>
      </c>
      <c r="D91" s="31" t="s">
        <v>10</v>
      </c>
      <c r="E91" s="25" t="s">
        <v>96</v>
      </c>
    </row>
    <row r="92" spans="1:5" ht="15">
      <c r="A92" s="20">
        <f t="shared" si="7"/>
        <v>136.79999999999995</v>
      </c>
      <c r="B92" s="21">
        <f t="shared" si="6"/>
        <v>10.5</v>
      </c>
      <c r="C92" s="41">
        <f>2.4</f>
        <v>2.4</v>
      </c>
      <c r="D92" s="31" t="s">
        <v>6</v>
      </c>
      <c r="E92" s="25" t="s">
        <v>97</v>
      </c>
    </row>
    <row r="93" spans="1:5" ht="15">
      <c r="A93" s="20">
        <f t="shared" si="7"/>
        <v>144.79999999999995</v>
      </c>
      <c r="B93" s="21">
        <f t="shared" si="6"/>
        <v>18.5</v>
      </c>
      <c r="C93" s="3">
        <f>5.6+2.4</f>
        <v>8</v>
      </c>
      <c r="D93" s="31" t="s">
        <v>10</v>
      </c>
      <c r="E93" s="25" t="s">
        <v>119</v>
      </c>
    </row>
    <row r="94" spans="1:5" ht="26.25">
      <c r="A94" s="20">
        <f t="shared" si="7"/>
        <v>149.19999999999996</v>
      </c>
      <c r="B94" s="21">
        <f t="shared" si="6"/>
        <v>22.900000000000006</v>
      </c>
      <c r="C94" s="3">
        <v>4.4</v>
      </c>
      <c r="D94" s="31" t="s">
        <v>3</v>
      </c>
      <c r="E94" s="25" t="s">
        <v>121</v>
      </c>
    </row>
    <row r="95" spans="1:5" s="53" customFormat="1" ht="15">
      <c r="A95" s="20">
        <f t="shared" si="7"/>
        <v>150.49999999999997</v>
      </c>
      <c r="B95" s="21">
        <f t="shared" si="6"/>
        <v>24.200000000000017</v>
      </c>
      <c r="C95" s="3">
        <v>1.3</v>
      </c>
      <c r="D95" s="31" t="s">
        <v>10</v>
      </c>
      <c r="E95" s="25" t="s">
        <v>122</v>
      </c>
    </row>
    <row r="96" spans="1:5" s="53" customFormat="1" ht="15">
      <c r="A96" s="20">
        <f t="shared" si="7"/>
        <v>151.19999999999996</v>
      </c>
      <c r="B96" s="21">
        <f t="shared" si="6"/>
        <v>24.900000000000006</v>
      </c>
      <c r="C96" s="3">
        <v>0.7</v>
      </c>
      <c r="D96" s="31" t="s">
        <v>6</v>
      </c>
      <c r="E96" s="25" t="s">
        <v>123</v>
      </c>
    </row>
    <row r="97" spans="1:5" s="53" customFormat="1" ht="15">
      <c r="A97" s="20">
        <f t="shared" si="7"/>
        <v>151.59999999999997</v>
      </c>
      <c r="B97" s="21">
        <f t="shared" si="6"/>
        <v>25.30000000000001</v>
      </c>
      <c r="C97" s="3">
        <v>0.4</v>
      </c>
      <c r="D97" s="31" t="s">
        <v>9</v>
      </c>
      <c r="E97" s="25" t="s">
        <v>124</v>
      </c>
    </row>
    <row r="98" spans="1:5" ht="26.25">
      <c r="A98" s="20">
        <f t="shared" si="7"/>
        <v>154.49999999999997</v>
      </c>
      <c r="B98" s="21">
        <f t="shared" si="6"/>
        <v>28.200000000000017</v>
      </c>
      <c r="C98" s="3">
        <v>2.9</v>
      </c>
      <c r="D98" s="31" t="s">
        <v>7</v>
      </c>
      <c r="E98" s="25" t="s">
        <v>120</v>
      </c>
    </row>
    <row r="99" spans="1:5" ht="26.25">
      <c r="A99" s="20">
        <f t="shared" si="7"/>
        <v>155.39999999999998</v>
      </c>
      <c r="B99" s="21">
        <f t="shared" si="6"/>
        <v>29.100000000000023</v>
      </c>
      <c r="C99" s="3">
        <v>0.9</v>
      </c>
      <c r="D99" s="31" t="s">
        <v>10</v>
      </c>
      <c r="E99" s="25" t="s">
        <v>98</v>
      </c>
    </row>
    <row r="100" spans="1:5" ht="15">
      <c r="A100" s="20">
        <f t="shared" si="7"/>
        <v>161.09999999999997</v>
      </c>
      <c r="B100" s="21">
        <f t="shared" si="6"/>
        <v>34.80000000000001</v>
      </c>
      <c r="C100" s="3">
        <f>3.4+2.3</f>
        <v>5.699999999999999</v>
      </c>
      <c r="D100" s="31" t="s">
        <v>4</v>
      </c>
      <c r="E100" s="25" t="s">
        <v>99</v>
      </c>
    </row>
    <row r="101" spans="1:5" ht="15">
      <c r="A101" s="20">
        <f t="shared" si="7"/>
        <v>161.19999999999996</v>
      </c>
      <c r="B101" s="21">
        <f t="shared" si="6"/>
        <v>34.900000000000006</v>
      </c>
      <c r="C101" s="3">
        <v>0.1</v>
      </c>
      <c r="D101" s="31" t="s">
        <v>9</v>
      </c>
      <c r="E101" s="25" t="s">
        <v>100</v>
      </c>
    </row>
    <row r="102" spans="1:5" ht="15">
      <c r="A102" s="20">
        <f t="shared" si="7"/>
        <v>161.39999999999995</v>
      </c>
      <c r="B102" s="21">
        <f t="shared" si="6"/>
        <v>35.099999999999994</v>
      </c>
      <c r="C102" s="3">
        <v>0.2</v>
      </c>
      <c r="D102" s="31" t="s">
        <v>34</v>
      </c>
      <c r="E102" s="25" t="s">
        <v>101</v>
      </c>
    </row>
    <row r="103" spans="1:5" ht="15">
      <c r="A103" s="20">
        <f t="shared" si="7"/>
        <v>163.19999999999996</v>
      </c>
      <c r="B103" s="21">
        <f t="shared" si="6"/>
        <v>36.900000000000006</v>
      </c>
      <c r="C103" s="3">
        <f>0.3+1.5</f>
        <v>1.8</v>
      </c>
      <c r="D103" s="31" t="s">
        <v>7</v>
      </c>
      <c r="E103" s="25" t="s">
        <v>102</v>
      </c>
    </row>
    <row r="104" spans="1:5" s="53" customFormat="1" ht="15">
      <c r="A104" s="20">
        <f t="shared" si="7"/>
        <v>163.79999999999995</v>
      </c>
      <c r="B104" s="21">
        <f>A104-$A$85</f>
        <v>37.5</v>
      </c>
      <c r="C104" s="3">
        <v>0.6</v>
      </c>
      <c r="D104" s="31" t="s">
        <v>4</v>
      </c>
      <c r="E104" s="25" t="s">
        <v>140</v>
      </c>
    </row>
    <row r="105" spans="1:5" ht="15">
      <c r="A105" s="20">
        <f t="shared" si="7"/>
        <v>164.09999999999997</v>
      </c>
      <c r="B105" s="21">
        <f t="shared" si="6"/>
        <v>37.80000000000001</v>
      </c>
      <c r="C105" s="3">
        <v>0.3</v>
      </c>
      <c r="D105" s="31" t="s">
        <v>6</v>
      </c>
      <c r="E105" s="25" t="s">
        <v>141</v>
      </c>
    </row>
    <row r="106" spans="1:5" ht="26.25">
      <c r="A106" s="20">
        <f t="shared" si="7"/>
        <v>164.19999999999996</v>
      </c>
      <c r="B106" s="21">
        <f t="shared" si="6"/>
        <v>37.900000000000006</v>
      </c>
      <c r="C106" s="3">
        <v>0.1</v>
      </c>
      <c r="D106" s="31" t="s">
        <v>4</v>
      </c>
      <c r="E106" s="25" t="s">
        <v>130</v>
      </c>
    </row>
    <row r="107" spans="1:5" ht="15">
      <c r="A107" s="20">
        <f t="shared" si="7"/>
        <v>164.19999999999996</v>
      </c>
      <c r="B107" s="21">
        <f t="shared" si="6"/>
        <v>37.900000000000006</v>
      </c>
      <c r="C107" s="3">
        <v>0</v>
      </c>
      <c r="D107" s="31" t="s">
        <v>11</v>
      </c>
      <c r="E107" s="25" t="s">
        <v>25</v>
      </c>
    </row>
    <row r="108" spans="1:5" ht="15">
      <c r="A108" s="24">
        <f>C108+A107</f>
        <v>164.19999999999996</v>
      </c>
      <c r="B108" s="29">
        <f>A108-A85</f>
        <v>37.900000000000006</v>
      </c>
      <c r="C108" s="6"/>
      <c r="D108" s="16"/>
      <c r="E108" s="17" t="s">
        <v>103</v>
      </c>
    </row>
    <row r="109" spans="1:5" s="53" customFormat="1" ht="30">
      <c r="A109" s="24"/>
      <c r="B109" s="29"/>
      <c r="C109" s="6"/>
      <c r="D109" s="16"/>
      <c r="E109" s="17" t="s">
        <v>109</v>
      </c>
    </row>
    <row r="110" spans="1:5" ht="15">
      <c r="A110" s="18"/>
      <c r="B110" s="19"/>
      <c r="C110" s="6"/>
      <c r="D110" s="16"/>
      <c r="E110" s="17" t="s">
        <v>134</v>
      </c>
    </row>
    <row r="111" spans="1:5" ht="26.25">
      <c r="A111" s="20">
        <f>C111+A108</f>
        <v>164.19999999999996</v>
      </c>
      <c r="B111" s="21">
        <f>A111-$A$108</f>
        <v>0</v>
      </c>
      <c r="C111" s="3">
        <v>0</v>
      </c>
      <c r="D111" s="31" t="s">
        <v>7</v>
      </c>
      <c r="E111" s="25" t="s">
        <v>136</v>
      </c>
    </row>
    <row r="112" spans="1:5" ht="15">
      <c r="A112" s="20">
        <f>C112+A111</f>
        <v>164.59999999999997</v>
      </c>
      <c r="B112" s="21">
        <f aca="true" t="shared" si="8" ref="B112:B119">A112-$A$108</f>
        <v>0.4000000000000057</v>
      </c>
      <c r="C112" s="3">
        <v>0.4</v>
      </c>
      <c r="D112" s="31" t="s">
        <v>5</v>
      </c>
      <c r="E112" s="25" t="s">
        <v>131</v>
      </c>
    </row>
    <row r="113" spans="1:5" s="53" customFormat="1" ht="15">
      <c r="A113" s="20">
        <f>C113+A112</f>
        <v>165.89999999999998</v>
      </c>
      <c r="B113" s="21">
        <f t="shared" si="8"/>
        <v>1.700000000000017</v>
      </c>
      <c r="C113" s="3">
        <v>1.3</v>
      </c>
      <c r="D113" s="31" t="s">
        <v>5</v>
      </c>
      <c r="E113" s="25" t="s">
        <v>132</v>
      </c>
    </row>
    <row r="114" spans="1:5" s="53" customFormat="1" ht="15">
      <c r="A114" s="20">
        <f>C114+A113</f>
        <v>165.89999999999998</v>
      </c>
      <c r="B114" s="21">
        <f t="shared" si="8"/>
        <v>1.700000000000017</v>
      </c>
      <c r="C114" s="3">
        <v>0</v>
      </c>
      <c r="D114" s="31" t="s">
        <v>9</v>
      </c>
      <c r="E114" s="25" t="s">
        <v>142</v>
      </c>
    </row>
    <row r="115" spans="1:5" ht="15">
      <c r="A115" s="20">
        <f>C115+A114</f>
        <v>190.59999999999997</v>
      </c>
      <c r="B115" s="21">
        <f t="shared" si="8"/>
        <v>26.400000000000006</v>
      </c>
      <c r="C115" s="3">
        <v>24.7</v>
      </c>
      <c r="D115" s="31" t="s">
        <v>5</v>
      </c>
      <c r="E115" s="25" t="s">
        <v>144</v>
      </c>
    </row>
    <row r="116" spans="1:5" ht="26.25">
      <c r="A116" s="20">
        <f>C116+A115</f>
        <v>190.69999999999996</v>
      </c>
      <c r="B116" s="21">
        <f t="shared" si="8"/>
        <v>26.5</v>
      </c>
      <c r="C116" s="3">
        <v>0.1</v>
      </c>
      <c r="D116" s="31" t="s">
        <v>3</v>
      </c>
      <c r="E116" s="25" t="s">
        <v>143</v>
      </c>
    </row>
    <row r="117" spans="1:5" ht="93.75" customHeight="1">
      <c r="A117" s="20">
        <f>C117+A116</f>
        <v>190.89999999999995</v>
      </c>
      <c r="B117" s="21">
        <f t="shared" si="8"/>
        <v>26.69999999999999</v>
      </c>
      <c r="C117" s="3">
        <v>0.2</v>
      </c>
      <c r="D117" s="31" t="s">
        <v>4</v>
      </c>
      <c r="E117" s="25" t="s">
        <v>145</v>
      </c>
    </row>
    <row r="118" spans="1:5" ht="15">
      <c r="A118" s="20">
        <f>C118+A117</f>
        <v>191.39999999999995</v>
      </c>
      <c r="B118" s="21">
        <f t="shared" si="8"/>
        <v>27.19999999999999</v>
      </c>
      <c r="C118" s="3">
        <v>0.5</v>
      </c>
      <c r="D118" s="31" t="s">
        <v>7</v>
      </c>
      <c r="E118" s="25" t="s">
        <v>104</v>
      </c>
    </row>
    <row r="119" spans="1:5" ht="15">
      <c r="A119" s="20">
        <f>C119+A118</f>
        <v>191.69999999999996</v>
      </c>
      <c r="B119" s="21">
        <f t="shared" si="8"/>
        <v>27.5</v>
      </c>
      <c r="C119" s="3">
        <v>0.3</v>
      </c>
      <c r="D119" s="31" t="s">
        <v>7</v>
      </c>
      <c r="E119" s="25" t="s">
        <v>133</v>
      </c>
    </row>
    <row r="120" spans="1:5" ht="15">
      <c r="A120" s="24">
        <f>C120+A119</f>
        <v>191.69999999999996</v>
      </c>
      <c r="B120" s="29">
        <f>A120-A108</f>
        <v>27.5</v>
      </c>
      <c r="C120" s="6"/>
      <c r="D120" s="16"/>
      <c r="E120" s="17" t="s">
        <v>105</v>
      </c>
    </row>
    <row r="121" spans="1:5" ht="15">
      <c r="A121" s="18"/>
      <c r="B121" s="19"/>
      <c r="C121" s="6"/>
      <c r="D121" s="16"/>
      <c r="E121" s="17" t="s">
        <v>106</v>
      </c>
    </row>
    <row r="122" spans="1:5" ht="15">
      <c r="A122" s="10"/>
      <c r="B122" s="8"/>
      <c r="C122" s="10"/>
      <c r="D122" s="9"/>
      <c r="E122" s="8"/>
    </row>
    <row r="123" spans="1:5" ht="15.75" thickBot="1">
      <c r="A123" s="56" t="s">
        <v>13</v>
      </c>
      <c r="B123" s="56"/>
      <c r="C123" s="56"/>
      <c r="D123" s="56"/>
      <c r="E123" s="56"/>
    </row>
    <row r="124" spans="1:5" ht="15">
      <c r="A124" s="32" t="s">
        <v>7</v>
      </c>
      <c r="B124" s="57" t="s">
        <v>12</v>
      </c>
      <c r="C124" s="58"/>
      <c r="D124" s="38" t="s">
        <v>9</v>
      </c>
      <c r="E124" s="35" t="s">
        <v>19</v>
      </c>
    </row>
    <row r="125" spans="1:5" ht="15">
      <c r="A125" s="33" t="s">
        <v>10</v>
      </c>
      <c r="B125" s="59" t="s">
        <v>14</v>
      </c>
      <c r="C125" s="60"/>
      <c r="D125" s="39" t="s">
        <v>26</v>
      </c>
      <c r="E125" s="36" t="s">
        <v>29</v>
      </c>
    </row>
    <row r="126" spans="1:5" ht="15">
      <c r="A126" s="33" t="s">
        <v>11</v>
      </c>
      <c r="B126" s="59" t="s">
        <v>21</v>
      </c>
      <c r="C126" s="60"/>
      <c r="D126" s="39" t="s">
        <v>4</v>
      </c>
      <c r="E126" s="36" t="s">
        <v>18</v>
      </c>
    </row>
    <row r="127" spans="1:5" ht="15">
      <c r="A127" s="33" t="s">
        <v>5</v>
      </c>
      <c r="B127" s="59" t="s">
        <v>20</v>
      </c>
      <c r="C127" s="60"/>
      <c r="D127" s="39" t="s">
        <v>33</v>
      </c>
      <c r="E127" s="36" t="s">
        <v>32</v>
      </c>
    </row>
    <row r="128" spans="1:5" ht="15">
      <c r="A128" s="33" t="s">
        <v>3</v>
      </c>
      <c r="B128" s="59" t="s">
        <v>15</v>
      </c>
      <c r="C128" s="60"/>
      <c r="D128" s="39" t="s">
        <v>30</v>
      </c>
      <c r="E128" s="36" t="s">
        <v>31</v>
      </c>
    </row>
    <row r="129" spans="1:5" ht="15">
      <c r="A129" s="33" t="s">
        <v>16</v>
      </c>
      <c r="B129" s="59" t="s">
        <v>17</v>
      </c>
      <c r="C129" s="60"/>
      <c r="D129" s="39" t="s">
        <v>27</v>
      </c>
      <c r="E129" s="36" t="s">
        <v>28</v>
      </c>
    </row>
    <row r="130" spans="1:5" ht="15.75" thickBot="1">
      <c r="A130" s="34" t="s">
        <v>8</v>
      </c>
      <c r="B130" s="54" t="s">
        <v>22</v>
      </c>
      <c r="C130" s="55"/>
      <c r="D130" s="40" t="s">
        <v>36</v>
      </c>
      <c r="E130" s="37" t="s">
        <v>37</v>
      </c>
    </row>
  </sheetData>
  <sheetProtection/>
  <mergeCells count="8">
    <mergeCell ref="B130:C130"/>
    <mergeCell ref="A123:E123"/>
    <mergeCell ref="B124:C124"/>
    <mergeCell ref="B125:C125"/>
    <mergeCell ref="B126:C126"/>
    <mergeCell ref="B127:C127"/>
    <mergeCell ref="B128:C128"/>
    <mergeCell ref="B129:C129"/>
  </mergeCells>
  <printOptions horizontalCentered="1"/>
  <pageMargins left="0" right="0" top="0.75" bottom="0.5" header="0.3" footer="0.3"/>
  <pageSetup horizontalDpi="600" verticalDpi="600" orientation="portrait" r:id="rId1"/>
  <headerFooter>
    <oddHeader>&amp;C&amp;"Arial,Bold"&amp;14NEK 300k&amp;"Arial,Regular"
July 8, 2017 6:00 AM&amp;RRide Volunteer::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Mennona</dc:creator>
  <cp:keywords/>
  <dc:description/>
  <cp:lastModifiedBy>Anthony Mennona</cp:lastModifiedBy>
  <cp:lastPrinted>2017-07-06T04:23:00Z</cp:lastPrinted>
  <dcterms:created xsi:type="dcterms:W3CDTF">2011-03-22T21:13:58Z</dcterms:created>
  <dcterms:modified xsi:type="dcterms:W3CDTF">2017-07-06T04:23:42Z</dcterms:modified>
  <cp:category/>
  <cp:version/>
  <cp:contentType/>
  <cp:contentStatus/>
</cp:coreProperties>
</file>